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520" windowHeight="15560"/>
  </bookViews>
  <sheets>
    <sheet name="data" sheetId="2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data!$A$43</definedName>
    <definedName name="solver_lhs2" localSheetId="0" hidden="1">data!$B$47</definedName>
    <definedName name="solver_lhs3" localSheetId="0" hidden="1">data!$B$47</definedName>
    <definedName name="solver_lhs4" localSheetId="0" hidden="1">data!$A$42</definedName>
    <definedName name="solver_lhs5" localSheetId="0" hidden="1">data!$A$39</definedName>
    <definedName name="solver_lhs6" localSheetId="0" hidden="1">data!$A$39</definedName>
    <definedName name="solver_lhs7" localSheetId="0" hidden="1">data!$A$40</definedName>
    <definedName name="solver_lhs8" localSheetId="0" hidden="1">data!$A$42</definedName>
    <definedName name="solver_lhs9" localSheetId="0" hidden="1">data!$A$41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1</definedName>
    <definedName name="solver_rhs2" localSheetId="0" hidden="1">data!#REF!</definedName>
    <definedName name="solver_rhs3" localSheetId="0" hidden="1">data!#REF!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</definedName>
    <definedName name="solver_rhs9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2" l="1"/>
  <c r="B35" i="2"/>
  <c r="B25" i="2"/>
  <c r="B36" i="2"/>
  <c r="B26" i="2"/>
  <c r="B37" i="2"/>
  <c r="B27" i="2"/>
  <c r="B38" i="2"/>
  <c r="B28" i="2"/>
  <c r="B39" i="2"/>
  <c r="B29" i="2"/>
  <c r="B40" i="2"/>
  <c r="B30" i="2"/>
  <c r="B41" i="2"/>
  <c r="B31" i="2"/>
  <c r="B42" i="2"/>
  <c r="B43" i="2"/>
  <c r="C35" i="2"/>
  <c r="C25" i="2"/>
  <c r="C36" i="2"/>
  <c r="C26" i="2"/>
  <c r="C37" i="2"/>
  <c r="C27" i="2"/>
  <c r="C38" i="2"/>
  <c r="C28" i="2"/>
  <c r="C39" i="2"/>
  <c r="C29" i="2"/>
  <c r="C40" i="2"/>
  <c r="C30" i="2"/>
  <c r="C41" i="2"/>
  <c r="C31" i="2"/>
  <c r="C42" i="2"/>
  <c r="C43" i="2"/>
  <c r="D35" i="2"/>
  <c r="D25" i="2"/>
  <c r="D36" i="2"/>
  <c r="D26" i="2"/>
  <c r="D37" i="2"/>
  <c r="D27" i="2"/>
  <c r="D38" i="2"/>
  <c r="D28" i="2"/>
  <c r="D39" i="2"/>
  <c r="D29" i="2"/>
  <c r="D40" i="2"/>
  <c r="D30" i="2"/>
  <c r="D41" i="2"/>
  <c r="D31" i="2"/>
  <c r="D42" i="2"/>
  <c r="D43" i="2"/>
  <c r="E35" i="2"/>
  <c r="E25" i="2"/>
  <c r="E36" i="2"/>
  <c r="E26" i="2"/>
  <c r="E37" i="2"/>
  <c r="E27" i="2"/>
  <c r="E38" i="2"/>
  <c r="E28" i="2"/>
  <c r="E39" i="2"/>
  <c r="E29" i="2"/>
  <c r="E40" i="2"/>
  <c r="E30" i="2"/>
  <c r="E41" i="2"/>
  <c r="E31" i="2"/>
  <c r="E42" i="2"/>
  <c r="E43" i="2"/>
  <c r="F35" i="2"/>
  <c r="F25" i="2"/>
  <c r="F36" i="2"/>
  <c r="F26" i="2"/>
  <c r="F37" i="2"/>
  <c r="F27" i="2"/>
  <c r="F38" i="2"/>
  <c r="F28" i="2"/>
  <c r="F39" i="2"/>
  <c r="F29" i="2"/>
  <c r="F40" i="2"/>
  <c r="F30" i="2"/>
  <c r="F41" i="2"/>
  <c r="F31" i="2"/>
  <c r="F42" i="2"/>
  <c r="F43" i="2"/>
  <c r="G35" i="2"/>
  <c r="G25" i="2"/>
  <c r="G36" i="2"/>
  <c r="G26" i="2"/>
  <c r="G37" i="2"/>
  <c r="G27" i="2"/>
  <c r="G38" i="2"/>
  <c r="G28" i="2"/>
  <c r="G39" i="2"/>
  <c r="G29" i="2"/>
  <c r="G40" i="2"/>
  <c r="G30" i="2"/>
  <c r="G41" i="2"/>
  <c r="G31" i="2"/>
  <c r="G42" i="2"/>
  <c r="G43" i="2"/>
  <c r="H35" i="2"/>
  <c r="H25" i="2"/>
  <c r="H36" i="2"/>
  <c r="H26" i="2"/>
  <c r="H37" i="2"/>
  <c r="H27" i="2"/>
  <c r="H38" i="2"/>
  <c r="H28" i="2"/>
  <c r="H39" i="2"/>
  <c r="H29" i="2"/>
  <c r="H40" i="2"/>
  <c r="H30" i="2"/>
  <c r="H41" i="2"/>
  <c r="H31" i="2"/>
  <c r="H42" i="2"/>
  <c r="H43" i="2"/>
  <c r="B45" i="2"/>
  <c r="B46" i="2"/>
  <c r="A43" i="2"/>
</calcChain>
</file>

<file path=xl/sharedStrings.xml><?xml version="1.0" encoding="utf-8"?>
<sst xmlns="http://schemas.openxmlformats.org/spreadsheetml/2006/main" count="59" uniqueCount="24">
  <si>
    <t>US</t>
  </si>
  <si>
    <t>Germany</t>
  </si>
  <si>
    <t>UK</t>
  </si>
  <si>
    <t>Japan</t>
  </si>
  <si>
    <t>Australia</t>
  </si>
  <si>
    <t>Canada</t>
  </si>
  <si>
    <t>France</t>
  </si>
  <si>
    <t>weights</t>
  </si>
  <si>
    <t>Portfolio Variance</t>
  </si>
  <si>
    <t>COVARIANCE MATRIX</t>
  </si>
  <si>
    <t>WEIGHTED PORTFOLIO COVARIANCE MATRIX</t>
  </si>
  <si>
    <t>ANNUALIZED STANDARD DEVIATION, AVERAGE RETURN AND CORRELATION COEFFICIENTS</t>
  </si>
  <si>
    <t>Standard</t>
  </si>
  <si>
    <t>Deviation</t>
  </si>
  <si>
    <t>Average</t>
  </si>
  <si>
    <t>Return</t>
  </si>
  <si>
    <t>Correlation Matrix</t>
  </si>
  <si>
    <t>Portfolio expected return</t>
  </si>
  <si>
    <t>Portfolio std</t>
  </si>
  <si>
    <t>Unrestricted weights</t>
  </si>
  <si>
    <t>Nonnegative weights</t>
  </si>
  <si>
    <t>mean return (%)</t>
  </si>
  <si>
    <t>minimum std (%)</t>
  </si>
  <si>
    <t>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</si>
</sst>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i/>
      <sz val="10"/>
      <name val="Arial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2" fontId="0" fillId="2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2" fillId="2" borderId="12" xfId="0" applyNumberFormat="1" applyFont="1" applyFill="1" applyBorder="1"/>
    <xf numFmtId="2" fontId="0" fillId="2" borderId="12" xfId="0" applyNumberFormat="1" applyFill="1" applyBorder="1" applyAlignment="1">
      <alignment horizontal="center"/>
    </xf>
    <xf numFmtId="2" fontId="2" fillId="2" borderId="8" xfId="0" applyNumberFormat="1" applyFont="1" applyFill="1" applyBorder="1"/>
    <xf numFmtId="2" fontId="3" fillId="2" borderId="5" xfId="0" applyNumberFormat="1" applyFont="1" applyFill="1" applyBorder="1"/>
    <xf numFmtId="2" fontId="2" fillId="2" borderId="6" xfId="0" applyNumberFormat="1" applyFont="1" applyFill="1" applyBorder="1"/>
    <xf numFmtId="0" fontId="1" fillId="2" borderId="0" xfId="0" applyFont="1" applyFill="1"/>
    <xf numFmtId="2" fontId="0" fillId="2" borderId="1" xfId="0" applyNumberFormat="1" applyFill="1" applyBorder="1"/>
    <xf numFmtId="2" fontId="0" fillId="2" borderId="5" xfId="0" applyNumberFormat="1" applyFill="1" applyBorder="1"/>
    <xf numFmtId="2" fontId="0" fillId="2" borderId="2" xfId="0" applyNumberFormat="1" applyFill="1" applyBorder="1"/>
    <xf numFmtId="2" fontId="0" fillId="2" borderId="6" xfId="0" applyNumberFormat="1" applyFill="1" applyBorder="1"/>
    <xf numFmtId="2" fontId="1" fillId="2" borderId="2" xfId="0" applyNumberFormat="1" applyFont="1" applyFill="1" applyBorder="1"/>
    <xf numFmtId="2" fontId="1" fillId="2" borderId="6" xfId="0" applyNumberFormat="1" applyFont="1" applyFill="1" applyBorder="1"/>
    <xf numFmtId="2" fontId="0" fillId="2" borderId="3" xfId="0" applyNumberFormat="1" applyFill="1" applyBorder="1"/>
    <xf numFmtId="2" fontId="0" fillId="2" borderId="8" xfId="0" applyNumberFormat="1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" workbookViewId="0">
      <selection activeCell="J4" sqref="J4"/>
    </sheetView>
  </sheetViews>
  <sheetFormatPr baseColWidth="10" defaultColWidth="9.1640625" defaultRowHeight="12" x14ac:dyDescent="0"/>
  <cols>
    <col min="1" max="1" width="19.5" style="1" customWidth="1"/>
    <col min="2" max="10" width="9.1640625" style="1" customWidth="1"/>
    <col min="11" max="11" width="11.5" style="1" customWidth="1"/>
    <col min="12" max="12" width="12" style="1" customWidth="1"/>
    <col min="13" max="16384" width="9.1640625" style="1"/>
  </cols>
  <sheetData>
    <row r="1" spans="1:12">
      <c r="A1" s="2" t="s">
        <v>11</v>
      </c>
    </row>
    <row r="2" spans="1:12">
      <c r="B2" s="17"/>
    </row>
    <row r="3" spans="1:12" s="18" customFormat="1">
      <c r="B3" s="15" t="s">
        <v>12</v>
      </c>
      <c r="C3" s="16" t="s">
        <v>14</v>
      </c>
      <c r="J3" s="2" t="s">
        <v>23</v>
      </c>
      <c r="K3" s="1"/>
      <c r="L3" s="1"/>
    </row>
    <row r="4" spans="1:12" s="18" customFormat="1">
      <c r="B4" s="20" t="s">
        <v>13</v>
      </c>
      <c r="C4" s="21" t="s">
        <v>15</v>
      </c>
      <c r="J4" s="1"/>
      <c r="K4" s="58" t="s">
        <v>22</v>
      </c>
      <c r="L4" s="58"/>
    </row>
    <row r="5" spans="1:12" ht="24">
      <c r="A5" s="19" t="s">
        <v>0</v>
      </c>
      <c r="B5" s="6">
        <v>21.1</v>
      </c>
      <c r="C5" s="8">
        <v>15.7</v>
      </c>
      <c r="J5" s="50" t="s">
        <v>21</v>
      </c>
      <c r="K5" s="51" t="s">
        <v>19</v>
      </c>
      <c r="L5" s="51" t="s">
        <v>20</v>
      </c>
    </row>
    <row r="6" spans="1:12">
      <c r="A6" s="22" t="s">
        <v>1</v>
      </c>
      <c r="B6" s="9">
        <v>25</v>
      </c>
      <c r="C6" s="11">
        <v>21.7</v>
      </c>
      <c r="J6" s="1">
        <v>12</v>
      </c>
      <c r="K6" s="42"/>
      <c r="L6" s="43"/>
    </row>
    <row r="7" spans="1:12">
      <c r="A7" s="22" t="s">
        <v>2</v>
      </c>
      <c r="B7" s="9">
        <v>23.5</v>
      </c>
      <c r="C7" s="11">
        <v>18.3</v>
      </c>
      <c r="J7" s="1">
        <v>13</v>
      </c>
      <c r="K7" s="44"/>
      <c r="L7" s="45"/>
    </row>
    <row r="8" spans="1:12">
      <c r="A8" s="22" t="s">
        <v>3</v>
      </c>
      <c r="B8" s="9">
        <v>26.6</v>
      </c>
      <c r="C8" s="11">
        <v>17.3</v>
      </c>
      <c r="J8" s="1">
        <v>14</v>
      </c>
      <c r="K8" s="44"/>
      <c r="L8" s="45"/>
    </row>
    <row r="9" spans="1:12">
      <c r="A9" s="22" t="s">
        <v>4</v>
      </c>
      <c r="B9" s="9">
        <v>27.6</v>
      </c>
      <c r="C9" s="11">
        <v>14.8</v>
      </c>
      <c r="J9" s="1">
        <v>15</v>
      </c>
      <c r="K9" s="44"/>
      <c r="L9" s="45"/>
    </row>
    <row r="10" spans="1:12">
      <c r="A10" s="22" t="s">
        <v>5</v>
      </c>
      <c r="B10" s="9">
        <v>23.4</v>
      </c>
      <c r="C10" s="11">
        <v>10.5</v>
      </c>
      <c r="J10" s="1">
        <v>16</v>
      </c>
      <c r="K10" s="44"/>
      <c r="L10" s="45"/>
    </row>
    <row r="11" spans="1:12">
      <c r="A11" s="23" t="s">
        <v>6</v>
      </c>
      <c r="B11" s="12">
        <v>26.6</v>
      </c>
      <c r="C11" s="14">
        <v>17.2</v>
      </c>
      <c r="J11" s="41">
        <v>17</v>
      </c>
      <c r="K11" s="46"/>
      <c r="L11" s="47"/>
    </row>
    <row r="12" spans="1:12">
      <c r="A12" s="18"/>
      <c r="J12" s="41">
        <v>18</v>
      </c>
      <c r="K12" s="46"/>
      <c r="L12" s="47"/>
    </row>
    <row r="13" spans="1:12" s="18" customFormat="1">
      <c r="B13" s="52" t="s">
        <v>16</v>
      </c>
      <c r="C13" s="53"/>
      <c r="D13" s="53"/>
      <c r="E13" s="53"/>
      <c r="F13" s="53"/>
      <c r="G13" s="53"/>
      <c r="H13" s="54"/>
      <c r="J13" s="1">
        <v>19</v>
      </c>
      <c r="K13" s="44"/>
      <c r="L13" s="45"/>
    </row>
    <row r="14" spans="1:12" s="18" customFormat="1">
      <c r="B14" s="24" t="s">
        <v>0</v>
      </c>
      <c r="C14" s="25" t="s">
        <v>1</v>
      </c>
      <c r="D14" s="25" t="s">
        <v>2</v>
      </c>
      <c r="E14" s="25" t="s">
        <v>3</v>
      </c>
      <c r="F14" s="25" t="s">
        <v>4</v>
      </c>
      <c r="G14" s="25" t="s">
        <v>5</v>
      </c>
      <c r="H14" s="26" t="s">
        <v>6</v>
      </c>
      <c r="J14" s="1">
        <v>20</v>
      </c>
      <c r="K14" s="44"/>
      <c r="L14" s="45"/>
    </row>
    <row r="15" spans="1:12">
      <c r="A15" s="27" t="s">
        <v>0</v>
      </c>
      <c r="B15" s="6">
        <v>1</v>
      </c>
      <c r="C15" s="7">
        <v>0.37</v>
      </c>
      <c r="D15" s="7">
        <v>0.53</v>
      </c>
      <c r="E15" s="7">
        <v>0.26</v>
      </c>
      <c r="F15" s="7">
        <v>0.43</v>
      </c>
      <c r="G15" s="7">
        <v>0.73</v>
      </c>
      <c r="H15" s="8">
        <v>0.44</v>
      </c>
      <c r="J15" s="1">
        <v>21</v>
      </c>
      <c r="K15" s="48"/>
      <c r="L15" s="49"/>
    </row>
    <row r="16" spans="1:12">
      <c r="A16" s="28" t="s">
        <v>1</v>
      </c>
      <c r="B16" s="9">
        <v>0.37</v>
      </c>
      <c r="C16" s="10">
        <v>1</v>
      </c>
      <c r="D16" s="10">
        <v>0.47</v>
      </c>
      <c r="E16" s="10">
        <v>0.36</v>
      </c>
      <c r="F16" s="10">
        <v>0.28999999999999998</v>
      </c>
      <c r="G16" s="10">
        <v>0.36</v>
      </c>
      <c r="H16" s="11">
        <v>0.63</v>
      </c>
    </row>
    <row r="17" spans="1:8">
      <c r="A17" s="28" t="s">
        <v>2</v>
      </c>
      <c r="B17" s="9">
        <v>0.53</v>
      </c>
      <c r="C17" s="10">
        <v>0.47</v>
      </c>
      <c r="D17" s="10">
        <v>1</v>
      </c>
      <c r="E17" s="10">
        <v>0.43</v>
      </c>
      <c r="F17" s="10">
        <v>0.5</v>
      </c>
      <c r="G17" s="10">
        <v>0.54</v>
      </c>
      <c r="H17" s="11">
        <v>0.51</v>
      </c>
    </row>
    <row r="18" spans="1:8">
      <c r="A18" s="28" t="s">
        <v>3</v>
      </c>
      <c r="B18" s="9">
        <v>0.26</v>
      </c>
      <c r="C18" s="10">
        <v>0.36</v>
      </c>
      <c r="D18" s="10">
        <v>0.43</v>
      </c>
      <c r="E18" s="10">
        <v>1</v>
      </c>
      <c r="F18" s="10">
        <v>0.26</v>
      </c>
      <c r="G18" s="10">
        <v>0.28999999999999998</v>
      </c>
      <c r="H18" s="11">
        <v>0.42</v>
      </c>
    </row>
    <row r="19" spans="1:8">
      <c r="A19" s="28" t="s">
        <v>4</v>
      </c>
      <c r="B19" s="9">
        <v>0.43</v>
      </c>
      <c r="C19" s="10">
        <v>0.28999999999999998</v>
      </c>
      <c r="D19" s="10">
        <v>0.5</v>
      </c>
      <c r="E19" s="10">
        <v>0.26</v>
      </c>
      <c r="F19" s="10">
        <v>1</v>
      </c>
      <c r="G19" s="10">
        <v>0.56000000000000005</v>
      </c>
      <c r="H19" s="11">
        <v>0.34</v>
      </c>
    </row>
    <row r="20" spans="1:8">
      <c r="A20" s="28" t="s">
        <v>5</v>
      </c>
      <c r="B20" s="9">
        <v>0.73</v>
      </c>
      <c r="C20" s="10">
        <v>0.36</v>
      </c>
      <c r="D20" s="10">
        <v>0.54</v>
      </c>
      <c r="E20" s="10">
        <v>0.28999999999999998</v>
      </c>
      <c r="F20" s="10">
        <v>0.56000000000000005</v>
      </c>
      <c r="G20" s="10">
        <v>1</v>
      </c>
      <c r="H20" s="11">
        <v>0.39</v>
      </c>
    </row>
    <row r="21" spans="1:8">
      <c r="A21" s="29" t="s">
        <v>6</v>
      </c>
      <c r="B21" s="12">
        <v>0.44</v>
      </c>
      <c r="C21" s="13">
        <v>0.63</v>
      </c>
      <c r="D21" s="13">
        <v>0.51</v>
      </c>
      <c r="E21" s="13">
        <v>0.42</v>
      </c>
      <c r="F21" s="13">
        <v>0.34</v>
      </c>
      <c r="G21" s="13">
        <v>0.39</v>
      </c>
      <c r="H21" s="14">
        <v>1</v>
      </c>
    </row>
    <row r="22" spans="1:8">
      <c r="A22" s="18"/>
    </row>
    <row r="23" spans="1:8">
      <c r="A23" s="18"/>
      <c r="B23" s="52" t="s">
        <v>9</v>
      </c>
      <c r="C23" s="53"/>
      <c r="D23" s="53"/>
      <c r="E23" s="53"/>
      <c r="F23" s="53"/>
      <c r="G23" s="53"/>
      <c r="H23" s="54"/>
    </row>
    <row r="24" spans="1:8">
      <c r="A24" s="18"/>
      <c r="B24" s="24" t="s">
        <v>0</v>
      </c>
      <c r="C24" s="25" t="s">
        <v>1</v>
      </c>
      <c r="D24" s="25" t="s">
        <v>2</v>
      </c>
      <c r="E24" s="25" t="s">
        <v>3</v>
      </c>
      <c r="F24" s="25" t="s">
        <v>4</v>
      </c>
      <c r="G24" s="25" t="s">
        <v>5</v>
      </c>
      <c r="H24" s="26" t="s">
        <v>6</v>
      </c>
    </row>
    <row r="25" spans="1:8">
      <c r="A25" s="27" t="s">
        <v>0</v>
      </c>
      <c r="B25" s="6">
        <f>+B$5*$B5*B15</f>
        <v>445.21000000000004</v>
      </c>
      <c r="C25" s="7">
        <f t="shared" ref="C25:C31" si="0">+B$6*$B5*C15</f>
        <v>195.17500000000001</v>
      </c>
      <c r="D25" s="7">
        <f t="shared" ref="D25:D31" si="1">+B$7*$B5*D15</f>
        <v>262.8005</v>
      </c>
      <c r="E25" s="7">
        <f t="shared" ref="E25:E31" si="2">+B$8*$B5*E15</f>
        <v>145.92760000000004</v>
      </c>
      <c r="F25" s="7">
        <f t="shared" ref="F25:F31" si="3">+B$9*$B5*F15</f>
        <v>250.41480000000001</v>
      </c>
      <c r="G25" s="7">
        <f t="shared" ref="G25:G31" si="4">+B$10*$B5*G15</f>
        <v>360.43020000000001</v>
      </c>
      <c r="H25" s="8">
        <f t="shared" ref="H25:H31" si="5">+B$11*$B5*H15</f>
        <v>246.95440000000005</v>
      </c>
    </row>
    <row r="26" spans="1:8" s="18" customFormat="1">
      <c r="A26" s="28" t="s">
        <v>1</v>
      </c>
      <c r="B26" s="9">
        <f t="shared" ref="B26:B31" si="6">+B$5*B6*B16</f>
        <v>195.17500000000001</v>
      </c>
      <c r="C26" s="10">
        <f t="shared" si="0"/>
        <v>625</v>
      </c>
      <c r="D26" s="10">
        <f t="shared" si="1"/>
        <v>276.125</v>
      </c>
      <c r="E26" s="10">
        <f t="shared" si="2"/>
        <v>239.39999999999998</v>
      </c>
      <c r="F26" s="10">
        <f t="shared" si="3"/>
        <v>200.1</v>
      </c>
      <c r="G26" s="10">
        <f t="shared" si="4"/>
        <v>210.6</v>
      </c>
      <c r="H26" s="11">
        <f t="shared" si="5"/>
        <v>418.95</v>
      </c>
    </row>
    <row r="27" spans="1:8">
      <c r="A27" s="28" t="s">
        <v>2</v>
      </c>
      <c r="B27" s="9">
        <f t="shared" si="6"/>
        <v>262.8005</v>
      </c>
      <c r="C27" s="10">
        <f t="shared" si="0"/>
        <v>276.125</v>
      </c>
      <c r="D27" s="10">
        <f t="shared" si="1"/>
        <v>552.25</v>
      </c>
      <c r="E27" s="10">
        <f t="shared" si="2"/>
        <v>268.79300000000001</v>
      </c>
      <c r="F27" s="10">
        <f t="shared" si="3"/>
        <v>324.3</v>
      </c>
      <c r="G27" s="10">
        <f t="shared" si="4"/>
        <v>296.94600000000003</v>
      </c>
      <c r="H27" s="11">
        <f t="shared" si="5"/>
        <v>318.80100000000004</v>
      </c>
    </row>
    <row r="28" spans="1:8">
      <c r="A28" s="28" t="s">
        <v>3</v>
      </c>
      <c r="B28" s="9">
        <f t="shared" si="6"/>
        <v>145.92760000000004</v>
      </c>
      <c r="C28" s="10">
        <f t="shared" si="0"/>
        <v>239.39999999999998</v>
      </c>
      <c r="D28" s="10">
        <f t="shared" si="1"/>
        <v>268.79300000000001</v>
      </c>
      <c r="E28" s="10">
        <f t="shared" si="2"/>
        <v>707.56000000000006</v>
      </c>
      <c r="F28" s="10">
        <f t="shared" si="3"/>
        <v>190.88160000000002</v>
      </c>
      <c r="G28" s="10">
        <f t="shared" si="4"/>
        <v>180.50759999999997</v>
      </c>
      <c r="H28" s="11">
        <f t="shared" si="5"/>
        <v>297.17520000000002</v>
      </c>
    </row>
    <row r="29" spans="1:8">
      <c r="A29" s="28" t="s">
        <v>4</v>
      </c>
      <c r="B29" s="9">
        <f t="shared" si="6"/>
        <v>250.41480000000001</v>
      </c>
      <c r="C29" s="10">
        <f t="shared" si="0"/>
        <v>200.1</v>
      </c>
      <c r="D29" s="10">
        <f t="shared" si="1"/>
        <v>324.3</v>
      </c>
      <c r="E29" s="10">
        <f t="shared" si="2"/>
        <v>190.88160000000002</v>
      </c>
      <c r="F29" s="10">
        <f t="shared" si="3"/>
        <v>761.7600000000001</v>
      </c>
      <c r="G29" s="10">
        <f t="shared" si="4"/>
        <v>361.67040000000003</v>
      </c>
      <c r="H29" s="11">
        <f t="shared" si="5"/>
        <v>249.61440000000005</v>
      </c>
    </row>
    <row r="30" spans="1:8">
      <c r="A30" s="28" t="s">
        <v>5</v>
      </c>
      <c r="B30" s="9">
        <f t="shared" si="6"/>
        <v>360.43020000000001</v>
      </c>
      <c r="C30" s="10">
        <f t="shared" si="0"/>
        <v>210.6</v>
      </c>
      <c r="D30" s="10">
        <f t="shared" si="1"/>
        <v>296.94600000000003</v>
      </c>
      <c r="E30" s="10">
        <f t="shared" si="2"/>
        <v>180.50759999999997</v>
      </c>
      <c r="F30" s="10">
        <f t="shared" si="3"/>
        <v>361.67040000000003</v>
      </c>
      <c r="G30" s="10">
        <f t="shared" si="4"/>
        <v>547.55999999999995</v>
      </c>
      <c r="H30" s="11">
        <f t="shared" si="5"/>
        <v>242.7516</v>
      </c>
    </row>
    <row r="31" spans="1:8">
      <c r="A31" s="29" t="s">
        <v>6</v>
      </c>
      <c r="B31" s="12">
        <f t="shared" si="6"/>
        <v>246.95440000000005</v>
      </c>
      <c r="C31" s="13">
        <f t="shared" si="0"/>
        <v>418.95</v>
      </c>
      <c r="D31" s="13">
        <f t="shared" si="1"/>
        <v>318.80100000000004</v>
      </c>
      <c r="E31" s="13">
        <f t="shared" si="2"/>
        <v>297.17520000000002</v>
      </c>
      <c r="F31" s="13">
        <f t="shared" si="3"/>
        <v>249.61440000000005</v>
      </c>
      <c r="G31" s="13">
        <f t="shared" si="4"/>
        <v>242.7516</v>
      </c>
      <c r="H31" s="14">
        <f t="shared" si="5"/>
        <v>707.56000000000006</v>
      </c>
    </row>
    <row r="33" spans="1:8">
      <c r="B33" s="55" t="s">
        <v>10</v>
      </c>
      <c r="C33" s="56"/>
      <c r="D33" s="56"/>
      <c r="E33" s="56"/>
      <c r="F33" s="56"/>
      <c r="G33" s="56"/>
      <c r="H33" s="57"/>
    </row>
    <row r="34" spans="1:8">
      <c r="A34" s="19"/>
      <c r="B34" s="30" t="s">
        <v>0</v>
      </c>
      <c r="C34" s="30" t="s">
        <v>1</v>
      </c>
      <c r="D34" s="30" t="s">
        <v>2</v>
      </c>
      <c r="E34" s="30" t="s">
        <v>3</v>
      </c>
      <c r="F34" s="30" t="s">
        <v>4</v>
      </c>
      <c r="G34" s="30" t="s">
        <v>5</v>
      </c>
      <c r="H34" s="31" t="s">
        <v>6</v>
      </c>
    </row>
    <row r="35" spans="1:8">
      <c r="A35" s="32" t="s">
        <v>7</v>
      </c>
      <c r="B35" s="33">
        <f>+A36</f>
        <v>0.14285714285714285</v>
      </c>
      <c r="C35" s="33">
        <f>+A37</f>
        <v>0.14285714285714285</v>
      </c>
      <c r="D35" s="33">
        <f>+A38</f>
        <v>0.14285714285714285</v>
      </c>
      <c r="E35" s="33">
        <f>+A39</f>
        <v>0.14285714285714285</v>
      </c>
      <c r="F35" s="33">
        <f>+A40</f>
        <v>0.14285714285714285</v>
      </c>
      <c r="G35" s="33">
        <f>+A41</f>
        <v>0.14285714285714285</v>
      </c>
      <c r="H35" s="34">
        <f>+A42</f>
        <v>0.14285714285714285</v>
      </c>
    </row>
    <row r="36" spans="1:8">
      <c r="A36" s="35">
        <v>0.14285714285714285</v>
      </c>
      <c r="B36" s="10">
        <f t="shared" ref="B36:H42" si="7">+$A36*B$35*B25</f>
        <v>9.0859183673469381</v>
      </c>
      <c r="C36" s="10">
        <f t="shared" si="7"/>
        <v>3.9831632653061222</v>
      </c>
      <c r="D36" s="10">
        <f t="shared" si="7"/>
        <v>5.3632755102040814</v>
      </c>
      <c r="E36" s="10">
        <f t="shared" si="7"/>
        <v>2.9781142857142862</v>
      </c>
      <c r="F36" s="10">
        <f t="shared" si="7"/>
        <v>5.1105061224489798</v>
      </c>
      <c r="G36" s="10">
        <f t="shared" si="7"/>
        <v>7.3557183673469382</v>
      </c>
      <c r="H36" s="11">
        <f t="shared" si="7"/>
        <v>5.039885714285715</v>
      </c>
    </row>
    <row r="37" spans="1:8" s="18" customFormat="1">
      <c r="A37" s="35">
        <v>0.14285714285714285</v>
      </c>
      <c r="B37" s="10">
        <f t="shared" si="7"/>
        <v>3.9831632653061222</v>
      </c>
      <c r="C37" s="10">
        <f t="shared" si="7"/>
        <v>12.755102040816325</v>
      </c>
      <c r="D37" s="10">
        <f t="shared" si="7"/>
        <v>5.6352040816326525</v>
      </c>
      <c r="E37" s="10">
        <f t="shared" si="7"/>
        <v>4.8857142857142852</v>
      </c>
      <c r="F37" s="10">
        <f t="shared" si="7"/>
        <v>4.0836734693877546</v>
      </c>
      <c r="G37" s="10">
        <f t="shared" si="7"/>
        <v>4.297959183673469</v>
      </c>
      <c r="H37" s="11">
        <f t="shared" si="7"/>
        <v>8.5499999999999989</v>
      </c>
    </row>
    <row r="38" spans="1:8" s="18" customFormat="1">
      <c r="A38" s="35">
        <v>0.14285714285714285</v>
      </c>
      <c r="B38" s="10">
        <f t="shared" si="7"/>
        <v>5.3632755102040814</v>
      </c>
      <c r="C38" s="10">
        <f t="shared" si="7"/>
        <v>5.6352040816326525</v>
      </c>
      <c r="D38" s="10">
        <f t="shared" si="7"/>
        <v>11.270408163265305</v>
      </c>
      <c r="E38" s="10">
        <f t="shared" si="7"/>
        <v>5.4855714285714283</v>
      </c>
      <c r="F38" s="10">
        <f t="shared" si="7"/>
        <v>6.6183673469387756</v>
      </c>
      <c r="G38" s="10">
        <f t="shared" si="7"/>
        <v>6.060122448979592</v>
      </c>
      <c r="H38" s="11">
        <f t="shared" si="7"/>
        <v>6.5061428571428577</v>
      </c>
    </row>
    <row r="39" spans="1:8">
      <c r="A39" s="35">
        <v>0.14285714285714285</v>
      </c>
      <c r="B39" s="10">
        <f t="shared" si="7"/>
        <v>2.9781142857142862</v>
      </c>
      <c r="C39" s="10">
        <f t="shared" si="7"/>
        <v>4.8857142857142852</v>
      </c>
      <c r="D39" s="10">
        <f t="shared" si="7"/>
        <v>5.4855714285714283</v>
      </c>
      <c r="E39" s="10">
        <f t="shared" si="7"/>
        <v>14.44</v>
      </c>
      <c r="F39" s="10">
        <f t="shared" si="7"/>
        <v>3.8955428571428574</v>
      </c>
      <c r="G39" s="10">
        <f t="shared" si="7"/>
        <v>3.6838285714285703</v>
      </c>
      <c r="H39" s="11">
        <f t="shared" si="7"/>
        <v>6.0648</v>
      </c>
    </row>
    <row r="40" spans="1:8">
      <c r="A40" s="35">
        <v>0.14285714285714285</v>
      </c>
      <c r="B40" s="10">
        <f t="shared" si="7"/>
        <v>5.1105061224489798</v>
      </c>
      <c r="C40" s="10">
        <f t="shared" si="7"/>
        <v>4.0836734693877546</v>
      </c>
      <c r="D40" s="10">
        <f t="shared" si="7"/>
        <v>6.6183673469387756</v>
      </c>
      <c r="E40" s="10">
        <f t="shared" si="7"/>
        <v>3.8955428571428574</v>
      </c>
      <c r="F40" s="10">
        <f t="shared" si="7"/>
        <v>15.546122448979593</v>
      </c>
      <c r="G40" s="10">
        <f t="shared" si="7"/>
        <v>7.3810285714285717</v>
      </c>
      <c r="H40" s="11">
        <f t="shared" si="7"/>
        <v>5.0941714285714292</v>
      </c>
    </row>
    <row r="41" spans="1:8">
      <c r="A41" s="35">
        <v>0.14285714285714285</v>
      </c>
      <c r="B41" s="10">
        <f t="shared" si="7"/>
        <v>7.3557183673469382</v>
      </c>
      <c r="C41" s="10">
        <f t="shared" si="7"/>
        <v>4.297959183673469</v>
      </c>
      <c r="D41" s="10">
        <f t="shared" si="7"/>
        <v>6.060122448979592</v>
      </c>
      <c r="E41" s="10">
        <f t="shared" si="7"/>
        <v>3.6838285714285703</v>
      </c>
      <c r="F41" s="10">
        <f t="shared" si="7"/>
        <v>7.3810285714285717</v>
      </c>
      <c r="G41" s="10">
        <f t="shared" si="7"/>
        <v>11.174693877551018</v>
      </c>
      <c r="H41" s="11">
        <f t="shared" si="7"/>
        <v>4.9541142857142848</v>
      </c>
    </row>
    <row r="42" spans="1:8">
      <c r="A42" s="35">
        <v>0.14285714285714285</v>
      </c>
      <c r="B42" s="13">
        <f t="shared" si="7"/>
        <v>5.039885714285715</v>
      </c>
      <c r="C42" s="13">
        <f t="shared" si="7"/>
        <v>8.5499999999999989</v>
      </c>
      <c r="D42" s="13">
        <f t="shared" si="7"/>
        <v>6.5061428571428577</v>
      </c>
      <c r="E42" s="13">
        <f t="shared" si="7"/>
        <v>6.0648</v>
      </c>
      <c r="F42" s="13">
        <f t="shared" si="7"/>
        <v>5.0941714285714292</v>
      </c>
      <c r="G42" s="13">
        <f t="shared" si="7"/>
        <v>4.9541142857142848</v>
      </c>
      <c r="H42" s="14">
        <f t="shared" si="7"/>
        <v>14.44</v>
      </c>
    </row>
    <row r="43" spans="1:8" ht="13" thickBot="1">
      <c r="A43" s="36">
        <f>SUM(A36:A42)</f>
        <v>0.99999999999999978</v>
      </c>
      <c r="B43" s="37">
        <f t="shared" ref="B43:H43" si="8">SUM(B36:B42)</f>
        <v>38.916581632653063</v>
      </c>
      <c r="C43" s="37">
        <f t="shared" si="8"/>
        <v>44.190816326530609</v>
      </c>
      <c r="D43" s="37">
        <f t="shared" si="8"/>
        <v>46.93909183673469</v>
      </c>
      <c r="E43" s="37">
        <f t="shared" si="8"/>
        <v>41.433571428571426</v>
      </c>
      <c r="F43" s="37">
        <f t="shared" si="8"/>
        <v>47.729412244897965</v>
      </c>
      <c r="G43" s="37">
        <f t="shared" si="8"/>
        <v>44.907465306122447</v>
      </c>
      <c r="H43" s="37">
        <f t="shared" si="8"/>
        <v>50.649114285714283</v>
      </c>
    </row>
    <row r="44" spans="1:8" ht="13" thickTop="1"/>
    <row r="45" spans="1:8">
      <c r="A45" s="3" t="s">
        <v>8</v>
      </c>
      <c r="B45" s="39">
        <f>SUM(B43:H43)</f>
        <v>314.76605306122451</v>
      </c>
    </row>
    <row r="46" spans="1:8">
      <c r="A46" s="4" t="s">
        <v>18</v>
      </c>
      <c r="B46" s="40">
        <f>+B45^0.5</f>
        <v>17.741647416776846</v>
      </c>
    </row>
    <row r="47" spans="1:8">
      <c r="A47" s="5" t="s">
        <v>17</v>
      </c>
      <c r="B47" s="38">
        <f>SUMPRODUCT(A36:A42,C5:C11)</f>
        <v>16.499999999999996</v>
      </c>
    </row>
  </sheetData>
  <mergeCells count="4">
    <mergeCell ref="B23:H23"/>
    <mergeCell ref="B13:H13"/>
    <mergeCell ref="B33:H33"/>
    <mergeCell ref="K4:L4"/>
  </mergeCells>
  <phoneticPr fontId="5"/>
  <pageMargins left="0.75" right="0.75" top="1" bottom="1" header="0.5" footer="0.5"/>
  <pageSetup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B. Rasiel</dc:creator>
  <cp:lastModifiedBy>Benjamin</cp:lastModifiedBy>
  <cp:lastPrinted>2001-06-01T15:07:31Z</cp:lastPrinted>
  <dcterms:created xsi:type="dcterms:W3CDTF">2001-05-22T18:15:30Z</dcterms:created>
  <dcterms:modified xsi:type="dcterms:W3CDTF">2012-11-20T15:35:34Z</dcterms:modified>
</cp:coreProperties>
</file>