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16" yWindow="64796" windowWidth="24760" windowHeight="14800" tabRatio="500" activeTab="1"/>
  </bookViews>
  <sheets>
    <sheet name="2 assets" sheetId="1" r:id="rId1"/>
    <sheet name="6 assets" sheetId="2" r:id="rId2"/>
  </sheets>
  <definedNames>
    <definedName name="solver_adj" localSheetId="0" hidden="1">'2 assets'!$B$13:$B$14</definedName>
    <definedName name="solver_adj" localSheetId="1" hidden="1">'6 assets'!$B$25:$B$30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'2 assets'!$B$16</definedName>
    <definedName name="solver_lhs1" localSheetId="1" hidden="1">'6 assets'!$B$32</definedName>
    <definedName name="solver_lhs2" localSheetId="0" hidden="1">'2 assets'!$B$17</definedName>
    <definedName name="solver_lhs2" localSheetId="1" hidden="1">'6 assets'!$B$33</definedName>
    <definedName name="solver_lhs3" localSheetId="1" hidden="1">'6 assets'!$B$25:$B$30</definedName>
    <definedName name="solver_lhs4" localSheetId="1" hidden="1">'6 assets'!$B$25:$B$30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2</definedName>
    <definedName name="solver_num" localSheetId="1" hidden="1">3</definedName>
    <definedName name="solver_nwt" localSheetId="0" hidden="1">1</definedName>
    <definedName name="solver_nwt" localSheetId="1" hidden="1">1</definedName>
    <definedName name="solver_opt" localSheetId="0" hidden="1">'2 assets'!$B$15</definedName>
    <definedName name="solver_opt" localSheetId="1" hidden="1">'6 assets'!$B$31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1</definedName>
    <definedName name="solver_rel2" localSheetId="0" hidden="1">2</definedName>
    <definedName name="solver_rel2" localSheetId="1" hidden="1">2</definedName>
    <definedName name="solver_rel3" localSheetId="1" hidden="1">3</definedName>
    <definedName name="solver_rel4" localSheetId="1" hidden="1">3</definedName>
    <definedName name="solver_rhs1" localSheetId="0" hidden="1">'2 assets'!$D$16</definedName>
    <definedName name="solver_rhs1" localSheetId="1" hidden="1">'6 assets'!$D$32</definedName>
    <definedName name="solver_rhs2" localSheetId="0" hidden="1">'2 assets'!$D$17</definedName>
    <definedName name="solver_rhs2" localSheetId="1" hidden="1">'6 assets'!$D$33</definedName>
    <definedName name="solver_rhs3" localSheetId="1" hidden="1">0</definedName>
    <definedName name="solver_rhs4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<sst xmlns="http://schemas.openxmlformats.org/spreadsheetml/2006/main" count="62" uniqueCount="24">
  <si>
    <t>Asset Class</t>
  </si>
  <si>
    <t>E[return]</t>
  </si>
  <si>
    <t>standard deviation</t>
  </si>
  <si>
    <t>Bonds</t>
  </si>
  <si>
    <t>US Stocks</t>
  </si>
  <si>
    <t>Intl Stocks</t>
  </si>
  <si>
    <t>Real Estate</t>
  </si>
  <si>
    <t>Hedge Funds</t>
  </si>
  <si>
    <t>Private Equity</t>
  </si>
  <si>
    <t>Correlations</t>
  </si>
  <si>
    <t>=</t>
  </si>
  <si>
    <t>Covariances</t>
  </si>
  <si>
    <t>expected return</t>
  </si>
  <si>
    <t>x1</t>
  </si>
  <si>
    <t>x2</t>
  </si>
  <si>
    <t>variance</t>
  </si>
  <si>
    <t>&lt;=</t>
  </si>
  <si>
    <t>x1+x2</t>
  </si>
  <si>
    <t>the yellow cells are calculated</t>
  </si>
  <si>
    <t>x3</t>
  </si>
  <si>
    <t>x4</t>
  </si>
  <si>
    <t>x5</t>
  </si>
  <si>
    <t>x6</t>
  </si>
  <si>
    <t>sum xi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</si>
</sst>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0.00000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NumberFormat="1" applyFill="1" applyAlignment="1">
      <alignment/>
    </xf>
    <xf numFmtId="11" fontId="0" fillId="2" borderId="0" xfId="0" applyNumberFormat="1" applyFill="1" applyAlignment="1">
      <alignment/>
    </xf>
    <xf numFmtId="11" fontId="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200" zoomScaleNormal="200" workbookViewId="0" topLeftCell="A1">
      <selection activeCell="C12" sqref="C12"/>
    </sheetView>
  </sheetViews>
  <sheetFormatPr defaultColWidth="11.00390625" defaultRowHeight="12.75"/>
  <cols>
    <col min="3" max="3" width="7.625" style="0" customWidth="1"/>
    <col min="4" max="4" width="5.6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s="2">
        <v>0.035</v>
      </c>
      <c r="C2" s="1">
        <v>0.05</v>
      </c>
    </row>
    <row r="3" spans="1:3" ht="12.75">
      <c r="A3" t="s">
        <v>4</v>
      </c>
      <c r="B3" s="2">
        <v>0.052</v>
      </c>
      <c r="C3" s="1">
        <v>0.2</v>
      </c>
    </row>
    <row r="5" spans="1:5" ht="12.75">
      <c r="A5" t="s">
        <v>9</v>
      </c>
      <c r="B5" t="s">
        <v>3</v>
      </c>
      <c r="C5" t="s">
        <v>4</v>
      </c>
      <c r="E5" t="s">
        <v>18</v>
      </c>
    </row>
    <row r="6" spans="1:3" ht="12.75">
      <c r="A6" t="s">
        <v>3</v>
      </c>
      <c r="B6" s="3">
        <v>1</v>
      </c>
      <c r="C6" s="5">
        <v>0.9</v>
      </c>
    </row>
    <row r="7" spans="1:3" ht="12.75">
      <c r="A7" t="s">
        <v>4</v>
      </c>
      <c r="B7" s="4">
        <f>C6</f>
        <v>0.9</v>
      </c>
      <c r="C7">
        <v>1</v>
      </c>
    </row>
    <row r="9" ht="12.75">
      <c r="A9" t="s">
        <v>11</v>
      </c>
    </row>
    <row r="10" spans="1:3" ht="12.75">
      <c r="A10" t="s">
        <v>3</v>
      </c>
      <c r="B10" s="7">
        <f>C2*C2</f>
        <v>0.0025000000000000005</v>
      </c>
      <c r="C10" s="8">
        <f>C2*C3*C6</f>
        <v>0.009000000000000003</v>
      </c>
    </row>
    <row r="11" spans="1:3" ht="12.75">
      <c r="A11" t="s">
        <v>4</v>
      </c>
      <c r="B11" s="7">
        <f>C10</f>
        <v>0.009000000000000003</v>
      </c>
      <c r="C11" s="7">
        <f>C3*C3</f>
        <v>0.04000000000000001</v>
      </c>
    </row>
    <row r="13" spans="1:2" ht="12.75">
      <c r="A13" t="s">
        <v>13</v>
      </c>
      <c r="B13" s="1">
        <v>0.6348500356574241</v>
      </c>
    </row>
    <row r="14" spans="1:2" ht="12.75">
      <c r="A14" t="s">
        <v>14</v>
      </c>
      <c r="B14" s="1">
        <v>0.36514996434257585</v>
      </c>
    </row>
    <row r="15" spans="1:2" ht="12.75">
      <c r="A15" t="s">
        <v>12</v>
      </c>
      <c r="B15" s="2">
        <f>B2*B13+B3*B14</f>
        <v>0.04120754939382379</v>
      </c>
    </row>
    <row r="16" spans="1:4" ht="12.75">
      <c r="A16" t="s">
        <v>15</v>
      </c>
      <c r="B16">
        <f>B10*B13*B13+2*C10*B13*B14+C11*B14*B14</f>
        <v>0.010513644699708407</v>
      </c>
      <c r="C16" t="s">
        <v>16</v>
      </c>
      <c r="D16">
        <f>0.1^2</f>
        <v>0.010000000000000002</v>
      </c>
    </row>
    <row r="17" spans="1:4" ht="12.75">
      <c r="A17" t="s">
        <v>17</v>
      </c>
      <c r="B17">
        <f>B13+B14</f>
        <v>1</v>
      </c>
      <c r="C17" t="s">
        <v>10</v>
      </c>
      <c r="D17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200" zoomScaleNormal="200" workbookViewId="0" topLeftCell="A15">
      <selection activeCell="F21" sqref="F21"/>
    </sheetView>
  </sheetViews>
  <sheetFormatPr defaultColWidth="11.00390625" defaultRowHeight="12.75"/>
  <cols>
    <col min="1" max="1" width="12.12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t="s">
        <v>3</v>
      </c>
      <c r="B2" s="2">
        <v>0.035</v>
      </c>
      <c r="C2" s="1">
        <v>0.05</v>
      </c>
    </row>
    <row r="3" spans="1:3" ht="12.75">
      <c r="A3" t="s">
        <v>4</v>
      </c>
      <c r="B3" s="2">
        <v>0.052</v>
      </c>
      <c r="C3" s="1">
        <v>0.16</v>
      </c>
    </row>
    <row r="4" spans="1:3" ht="12.75">
      <c r="A4" t="s">
        <v>5</v>
      </c>
      <c r="B4" s="2">
        <v>0.058</v>
      </c>
      <c r="C4" s="1">
        <v>0.17</v>
      </c>
    </row>
    <row r="5" spans="1:3" ht="12.75">
      <c r="A5" t="s">
        <v>6</v>
      </c>
      <c r="B5" s="2">
        <v>0.074</v>
      </c>
      <c r="C5" s="1">
        <v>0.13</v>
      </c>
    </row>
    <row r="6" spans="1:3" ht="12.75">
      <c r="A6" t="s">
        <v>7</v>
      </c>
      <c r="B6" s="2">
        <v>0.083</v>
      </c>
      <c r="C6" s="1">
        <v>0.12</v>
      </c>
    </row>
    <row r="7" spans="1:5" ht="12.75">
      <c r="A7" t="s">
        <v>8</v>
      </c>
      <c r="B7" s="2">
        <v>0.098</v>
      </c>
      <c r="C7" s="1">
        <v>0.26</v>
      </c>
      <c r="E7" t="s">
        <v>18</v>
      </c>
    </row>
    <row r="9" spans="1:7" ht="12.75">
      <c r="A9" t="s">
        <v>9</v>
      </c>
      <c r="B9" t="s">
        <v>3</v>
      </c>
      <c r="C9" t="s">
        <v>4</v>
      </c>
      <c r="D9" t="s">
        <v>5</v>
      </c>
      <c r="E9" t="s">
        <v>6</v>
      </c>
      <c r="F9" t="s">
        <v>7</v>
      </c>
      <c r="G9" t="s">
        <v>8</v>
      </c>
    </row>
    <row r="10" spans="1:7" ht="12.75">
      <c r="A10" t="s">
        <v>3</v>
      </c>
      <c r="B10" s="6">
        <v>1</v>
      </c>
      <c r="C10" s="5">
        <v>0.1</v>
      </c>
      <c r="D10" s="5">
        <v>0.1</v>
      </c>
      <c r="E10" s="5">
        <v>0.1</v>
      </c>
      <c r="F10" s="5">
        <v>0.1</v>
      </c>
      <c r="G10" s="5">
        <v>0.1</v>
      </c>
    </row>
    <row r="11" spans="1:7" ht="12.75">
      <c r="A11" t="s">
        <v>4</v>
      </c>
      <c r="B11" s="4">
        <f>C10</f>
        <v>0.1</v>
      </c>
      <c r="C11" s="4">
        <v>1</v>
      </c>
      <c r="D11" s="5">
        <v>0.1</v>
      </c>
      <c r="E11" s="5">
        <v>0.1</v>
      </c>
      <c r="F11" s="5">
        <v>0.1</v>
      </c>
      <c r="G11" s="5">
        <v>0.1</v>
      </c>
    </row>
    <row r="12" spans="1:7" ht="12.75">
      <c r="A12" t="s">
        <v>5</v>
      </c>
      <c r="B12" s="4">
        <f>D10</f>
        <v>0.1</v>
      </c>
      <c r="C12" s="4">
        <f>D11</f>
        <v>0.1</v>
      </c>
      <c r="D12" s="4">
        <v>1</v>
      </c>
      <c r="E12" s="5">
        <v>0.1</v>
      </c>
      <c r="F12" s="5">
        <v>0.1</v>
      </c>
      <c r="G12" s="5">
        <v>0.1</v>
      </c>
    </row>
    <row r="13" spans="1:7" ht="12.75">
      <c r="A13" t="s">
        <v>6</v>
      </c>
      <c r="B13" s="4">
        <f>E10</f>
        <v>0.1</v>
      </c>
      <c r="C13" s="4">
        <f>E11</f>
        <v>0.1</v>
      </c>
      <c r="D13" s="4">
        <f>E12</f>
        <v>0.1</v>
      </c>
      <c r="E13" s="4">
        <v>1</v>
      </c>
      <c r="F13" s="5">
        <v>0.1</v>
      </c>
      <c r="G13" s="5">
        <v>0.1</v>
      </c>
    </row>
    <row r="14" spans="1:7" ht="12.75">
      <c r="A14" t="s">
        <v>7</v>
      </c>
      <c r="B14" s="4">
        <f>F10</f>
        <v>0.1</v>
      </c>
      <c r="C14" s="4">
        <f>F11</f>
        <v>0.1</v>
      </c>
      <c r="D14" s="4">
        <f>F12</f>
        <v>0.1</v>
      </c>
      <c r="E14" s="4">
        <f>F13</f>
        <v>0.1</v>
      </c>
      <c r="F14" s="4">
        <v>1</v>
      </c>
      <c r="G14" s="5">
        <v>0.1</v>
      </c>
    </row>
    <row r="15" spans="1:7" ht="12.75">
      <c r="A15" t="s">
        <v>8</v>
      </c>
      <c r="B15" s="4">
        <f>G10</f>
        <v>0.1</v>
      </c>
      <c r="C15" s="4">
        <f>G11</f>
        <v>0.1</v>
      </c>
      <c r="D15" s="4">
        <f>G12</f>
        <v>0.1</v>
      </c>
      <c r="E15" s="4">
        <f>G13</f>
        <v>0.1</v>
      </c>
      <c r="F15" s="4">
        <f>G14</f>
        <v>0.1</v>
      </c>
      <c r="G15" s="4">
        <v>1</v>
      </c>
    </row>
    <row r="17" ht="12.75">
      <c r="A17" t="s">
        <v>11</v>
      </c>
    </row>
    <row r="18" spans="1:7" ht="12.75">
      <c r="A18" t="s">
        <v>3</v>
      </c>
      <c r="B18" s="7">
        <f aca="true" t="shared" si="0" ref="B18:B23">B10*$C$2*C2</f>
        <v>0.0025000000000000005</v>
      </c>
      <c r="C18" s="7">
        <f aca="true" t="shared" si="1" ref="C18:C23">C10*C2*$C$3</f>
        <v>0.0008000000000000001</v>
      </c>
      <c r="D18" s="7">
        <f aca="true" t="shared" si="2" ref="D18:D23">D10*C2*$C$4</f>
        <v>0.0008500000000000003</v>
      </c>
      <c r="E18" s="7">
        <f aca="true" t="shared" si="3" ref="E18:E23">E10*C2*$C$5</f>
        <v>0.0006500000000000002</v>
      </c>
      <c r="F18" s="7">
        <f aca="true" t="shared" si="4" ref="F18:F23">F10*C2*$C$6</f>
        <v>0.0006000000000000001</v>
      </c>
      <c r="G18" s="7">
        <f aca="true" t="shared" si="5" ref="G18:G23">G10*C2*$C$7</f>
        <v>0.0013000000000000004</v>
      </c>
    </row>
    <row r="19" spans="1:7" ht="12.75">
      <c r="A19" t="s">
        <v>4</v>
      </c>
      <c r="B19" s="7">
        <f t="shared" si="0"/>
        <v>0.0008000000000000001</v>
      </c>
      <c r="C19" s="7">
        <f t="shared" si="1"/>
        <v>0.0256</v>
      </c>
      <c r="D19" s="7">
        <f t="shared" si="2"/>
        <v>0.00272</v>
      </c>
      <c r="E19" s="7">
        <f t="shared" si="3"/>
        <v>0.0020800000000000003</v>
      </c>
      <c r="F19" s="7">
        <f t="shared" si="4"/>
        <v>0.00192</v>
      </c>
      <c r="G19" s="7">
        <f t="shared" si="5"/>
        <v>0.0041600000000000005</v>
      </c>
    </row>
    <row r="20" spans="1:7" ht="12.75">
      <c r="A20" t="s">
        <v>5</v>
      </c>
      <c r="B20" s="7">
        <f t="shared" si="0"/>
        <v>0.0008500000000000003</v>
      </c>
      <c r="C20" s="7">
        <f t="shared" si="1"/>
        <v>0.00272</v>
      </c>
      <c r="D20" s="7">
        <f t="shared" si="2"/>
        <v>0.028900000000000006</v>
      </c>
      <c r="E20" s="7">
        <f t="shared" si="3"/>
        <v>0.00221</v>
      </c>
      <c r="F20" s="7">
        <f t="shared" si="4"/>
        <v>0.00204</v>
      </c>
      <c r="G20" s="7">
        <f t="shared" si="5"/>
        <v>0.00442</v>
      </c>
    </row>
    <row r="21" spans="1:7" ht="12.75">
      <c r="A21" t="s">
        <v>6</v>
      </c>
      <c r="B21" s="7">
        <f t="shared" si="0"/>
        <v>0.0006500000000000002</v>
      </c>
      <c r="C21" s="7">
        <f t="shared" si="1"/>
        <v>0.0020800000000000003</v>
      </c>
      <c r="D21" s="7">
        <f t="shared" si="2"/>
        <v>0.00221</v>
      </c>
      <c r="E21" s="7">
        <f t="shared" si="3"/>
        <v>0.016900000000000002</v>
      </c>
      <c r="F21" s="7">
        <f t="shared" si="4"/>
        <v>0.00156</v>
      </c>
      <c r="G21" s="7">
        <f t="shared" si="5"/>
        <v>0.0033800000000000006</v>
      </c>
    </row>
    <row r="22" spans="1:7" ht="12.75">
      <c r="A22" t="s">
        <v>7</v>
      </c>
      <c r="B22" s="7">
        <f t="shared" si="0"/>
        <v>0.0006000000000000001</v>
      </c>
      <c r="C22" s="7">
        <f t="shared" si="1"/>
        <v>0.00192</v>
      </c>
      <c r="D22" s="7">
        <f t="shared" si="2"/>
        <v>0.00204</v>
      </c>
      <c r="E22" s="7">
        <f t="shared" si="3"/>
        <v>0.0015600000000000002</v>
      </c>
      <c r="F22" s="7">
        <f t="shared" si="4"/>
        <v>0.0144</v>
      </c>
      <c r="G22" s="7">
        <f t="shared" si="5"/>
        <v>0.0031200000000000004</v>
      </c>
    </row>
    <row r="23" spans="1:7" ht="12.75">
      <c r="A23" t="s">
        <v>8</v>
      </c>
      <c r="B23" s="7">
        <f t="shared" si="0"/>
        <v>0.0013000000000000004</v>
      </c>
      <c r="C23" s="7">
        <f t="shared" si="1"/>
        <v>0.0041600000000000005</v>
      </c>
      <c r="D23" s="7">
        <f t="shared" si="2"/>
        <v>0.00442</v>
      </c>
      <c r="E23" s="7">
        <f t="shared" si="3"/>
        <v>0.0033800000000000006</v>
      </c>
      <c r="F23" s="7">
        <f t="shared" si="4"/>
        <v>0.00312</v>
      </c>
      <c r="G23" s="7">
        <f t="shared" si="5"/>
        <v>0.06760000000000001</v>
      </c>
    </row>
    <row r="25" spans="1:2" ht="12.75">
      <c r="A25" t="s">
        <v>13</v>
      </c>
      <c r="B25" s="1">
        <v>0.166666666666667</v>
      </c>
    </row>
    <row r="26" spans="1:2" ht="12.75">
      <c r="A26" t="s">
        <v>14</v>
      </c>
      <c r="B26" s="1">
        <v>0.166666666666667</v>
      </c>
    </row>
    <row r="27" spans="1:2" ht="12.75">
      <c r="A27" t="s">
        <v>19</v>
      </c>
      <c r="B27" s="1">
        <v>0.166666666666667</v>
      </c>
    </row>
    <row r="28" spans="1:2" ht="12.75">
      <c r="A28" t="s">
        <v>20</v>
      </c>
      <c r="B28" s="1">
        <v>0.166666666666667</v>
      </c>
    </row>
    <row r="29" spans="1:2" ht="12.75">
      <c r="A29" t="s">
        <v>21</v>
      </c>
      <c r="B29" s="1">
        <v>0.166666666666667</v>
      </c>
    </row>
    <row r="30" spans="1:2" ht="12.75">
      <c r="A30" t="s">
        <v>22</v>
      </c>
      <c r="B30" s="1">
        <v>0.166666666666667</v>
      </c>
    </row>
    <row r="31" spans="1:2" ht="12.75">
      <c r="A31" t="s">
        <v>12</v>
      </c>
      <c r="B31" s="2">
        <f>SUMPRODUCT(B25:B30,B2:B7)</f>
        <v>0.0666666666666668</v>
      </c>
    </row>
    <row r="32" spans="1:4" ht="12.75">
      <c r="A32" t="s">
        <v>15</v>
      </c>
      <c r="B32">
        <f>SUMPRODUCT(MMULT(B18:G23,B25:B30),B25:B30)</f>
        <v>0.006097777777777803</v>
      </c>
      <c r="C32" t="s">
        <v>16</v>
      </c>
      <c r="D32">
        <f>0.1^2</f>
        <v>0.010000000000000002</v>
      </c>
    </row>
    <row r="33" spans="1:4" ht="12.75">
      <c r="A33" t="s">
        <v>23</v>
      </c>
      <c r="B33">
        <f>SUM(B25:B30)</f>
        <v>1.000000000000002</v>
      </c>
      <c r="C33" t="s">
        <v>10</v>
      </c>
      <c r="D3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2009-03-30T15:20:11Z</dcterms:created>
  <cp:category/>
  <cp:version/>
  <cp:contentType/>
  <cp:contentStatus/>
</cp:coreProperties>
</file>